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</sheets>
  <calcPr calcId="145621"/>
</workbook>
</file>

<file path=xl/calcChain.xml><?xml version="1.0" encoding="utf-8"?>
<calcChain xmlns="http://schemas.openxmlformats.org/spreadsheetml/2006/main">
  <c r="K8" i="3" l="1"/>
  <c r="K12" i="3" s="1"/>
  <c r="AS8" i="3" l="1"/>
  <c r="AQ8" i="3"/>
  <c r="AP8" i="3"/>
  <c r="AO8" i="3"/>
  <c r="AN8" i="3"/>
  <c r="AM8" i="3"/>
  <c r="AG8" i="3"/>
  <c r="AE8" i="3"/>
  <c r="AD8" i="3"/>
  <c r="AC8" i="3"/>
  <c r="AB8" i="3"/>
  <c r="AA8" i="3"/>
  <c r="W8" i="3"/>
  <c r="U8" i="3"/>
  <c r="T8" i="3"/>
  <c r="S8" i="3"/>
  <c r="R8" i="3"/>
  <c r="Q8" i="3"/>
  <c r="I8" i="3"/>
  <c r="J8" i="3" s="1"/>
  <c r="H8" i="3"/>
  <c r="G8" i="3"/>
  <c r="F8" i="3"/>
  <c r="E8" i="3"/>
  <c r="AF8" i="3" l="1"/>
  <c r="G13" i="3"/>
  <c r="K13" i="3"/>
  <c r="I13" i="3"/>
  <c r="E13" i="3"/>
  <c r="I12" i="3"/>
  <c r="H12" i="3"/>
  <c r="F12" i="3"/>
  <c r="E12" i="3"/>
  <c r="E14" i="3" s="1"/>
  <c r="M12" i="3" l="1"/>
  <c r="O12" i="3"/>
  <c r="J12" i="3"/>
  <c r="J13" i="3"/>
  <c r="G12" i="3"/>
  <c r="G14" i="3" s="1"/>
  <c r="K14" i="3"/>
  <c r="F13" i="3"/>
  <c r="F14" i="3" s="1"/>
  <c r="H13" i="3"/>
  <c r="H14" i="3" s="1"/>
  <c r="M14" i="3" s="1"/>
  <c r="I14" i="3"/>
  <c r="O13" i="3"/>
  <c r="L12" i="3" l="1"/>
  <c r="N12" i="3"/>
  <c r="M13" i="3"/>
  <c r="L13" i="3"/>
  <c r="N13" i="3"/>
  <c r="L14" i="3"/>
  <c r="N14" i="3"/>
  <c r="O14" i="3"/>
  <c r="J14" i="3"/>
</calcChain>
</file>

<file path=xl/sharedStrings.xml><?xml version="1.0" encoding="utf-8"?>
<sst xmlns="http://schemas.openxmlformats.org/spreadsheetml/2006/main" count="75" uniqueCount="33">
  <si>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</si>
  <si>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</si>
  <si>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</si>
  <si>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</si>
  <si>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</si>
  <si>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</si>
  <si>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</si>
  <si>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</si>
  <si>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</si>
  <si>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</si>
  <si>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</si>
  <si>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</si>
  <si>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</si>
  <si>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</si>
  <si>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</si>
  <si>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</si>
  <si>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</si>
  <si>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</si>
  <si>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</si>
  <si>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</si>
  <si>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</si>
  <si>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</si>
  <si>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</si>
  <si>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</si>
  <si>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4.</t>
  </si>
  <si>
    <t>Julius Haatainen</t>
  </si>
  <si>
    <t>KeKi  2</t>
  </si>
  <si>
    <t>9.5.2005   Oulu</t>
  </si>
  <si>
    <t>KeKi = Kempeleen Kiri  (1915),  kasvattajaseura</t>
  </si>
  <si>
    <t>9.</t>
  </si>
  <si>
    <t>Ura</t>
  </si>
  <si>
    <t>8.</t>
  </si>
  <si>
    <t>KPL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</si>
</sst>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164" fontId="2" fillId="3" borderId="3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9" xfId="1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.7109375" bestFit="1" customWidth="1"/>
    <col min="5" max="9" width="5.42578125" customWidth="1"/>
    <col min="10" max="10" width="8.140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5.7109375" customWidth="1"/>
    <col min="26" max="26" width="13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28515625" customWidth="1"/>
    <col min="45" max="45" width="0.7109375" customWidth="1"/>
  </cols>
  <sheetData>
    <row r="1" spans="1:57" x14ac:dyDescent="0.25">
      <c r="A1" s="16"/>
      <c r="B1" s="40" t="s">
        <v>25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1"/>
      <c r="AI4" s="7"/>
      <c r="AJ4" s="7"/>
      <c r="AK4" s="7"/>
      <c r="AL4" s="16"/>
      <c r="AM4" s="12"/>
      <c r="AN4" s="12"/>
      <c r="AO4" s="13"/>
      <c r="AP4" s="12"/>
      <c r="AQ4" s="12"/>
      <c r="AR4" s="13"/>
      <c r="AS4" s="10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66">
        <v>2021</v>
      </c>
      <c r="Y5" s="70" t="s">
        <v>24</v>
      </c>
      <c r="Z5" s="67" t="s">
        <v>26</v>
      </c>
      <c r="AA5" s="66">
        <v>4</v>
      </c>
      <c r="AB5" s="66">
        <v>0</v>
      </c>
      <c r="AC5" s="66">
        <v>3</v>
      </c>
      <c r="AD5" s="71">
        <v>11</v>
      </c>
      <c r="AE5" s="66">
        <v>24</v>
      </c>
      <c r="AF5" s="68">
        <v>0.66669999999999996</v>
      </c>
      <c r="AG5" s="69">
        <v>36</v>
      </c>
      <c r="AH5" s="7"/>
      <c r="AI5" s="7"/>
      <c r="AJ5" s="7"/>
      <c r="AK5" s="7"/>
      <c r="AL5" s="16"/>
      <c r="AM5" s="12"/>
      <c r="AN5" s="12"/>
      <c r="AO5" s="13"/>
      <c r="AP5" s="12"/>
      <c r="AQ5" s="12"/>
      <c r="AR5" s="13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66">
        <v>2022</v>
      </c>
      <c r="C6" s="70" t="s">
        <v>29</v>
      </c>
      <c r="D6" s="67" t="s">
        <v>30</v>
      </c>
      <c r="E6" s="66">
        <v>1</v>
      </c>
      <c r="F6" s="66">
        <v>0</v>
      </c>
      <c r="G6" s="66">
        <v>0</v>
      </c>
      <c r="H6" s="71">
        <v>0</v>
      </c>
      <c r="I6" s="66">
        <v>2</v>
      </c>
      <c r="J6" s="68">
        <v>0.4</v>
      </c>
      <c r="K6" s="69">
        <v>5</v>
      </c>
      <c r="L6" s="41"/>
      <c r="M6" s="7"/>
      <c r="N6" s="7"/>
      <c r="O6" s="7"/>
      <c r="P6" s="10"/>
      <c r="Q6" s="12"/>
      <c r="R6" s="12"/>
      <c r="S6" s="13"/>
      <c r="T6" s="12"/>
      <c r="U6" s="12"/>
      <c r="V6" s="72"/>
      <c r="W6" s="19"/>
      <c r="X6" s="66">
        <v>2022</v>
      </c>
      <c r="Y6" s="70" t="s">
        <v>29</v>
      </c>
      <c r="Z6" s="67" t="s">
        <v>26</v>
      </c>
      <c r="AA6" s="66">
        <v>3</v>
      </c>
      <c r="AB6" s="66">
        <v>0</v>
      </c>
      <c r="AC6" s="66">
        <v>0</v>
      </c>
      <c r="AD6" s="71">
        <v>4</v>
      </c>
      <c r="AE6" s="66">
        <v>20</v>
      </c>
      <c r="AF6" s="68">
        <v>0.74070000000000003</v>
      </c>
      <c r="AG6" s="69">
        <v>27</v>
      </c>
      <c r="AH6" s="41"/>
      <c r="AI6" s="7"/>
      <c r="AJ6" s="7"/>
      <c r="AK6" s="7"/>
      <c r="AL6" s="16"/>
      <c r="AM6" s="12"/>
      <c r="AN6" s="12"/>
      <c r="AO6" s="13"/>
      <c r="AP6" s="12"/>
      <c r="AQ6" s="12"/>
      <c r="AR6" s="13"/>
      <c r="AS6" s="10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2023</v>
      </c>
      <c r="C7" s="13" t="s">
        <v>31</v>
      </c>
      <c r="D7" s="1" t="s">
        <v>32</v>
      </c>
      <c r="E7" s="12">
        <v>5</v>
      </c>
      <c r="F7" s="12">
        <v>0</v>
      </c>
      <c r="G7" s="12">
        <v>2</v>
      </c>
      <c r="H7" s="12">
        <v>0</v>
      </c>
      <c r="I7" s="12">
        <v>7</v>
      </c>
      <c r="J7" s="74">
        <v>0.35</v>
      </c>
      <c r="K7" s="75">
        <v>20</v>
      </c>
      <c r="L7" s="41"/>
      <c r="M7" s="7"/>
      <c r="N7" s="7"/>
      <c r="O7" s="7"/>
      <c r="P7" s="10"/>
      <c r="Q7" s="12"/>
      <c r="R7" s="12"/>
      <c r="S7" s="12"/>
      <c r="T7" s="12"/>
      <c r="U7" s="12"/>
      <c r="V7" s="73"/>
      <c r="W7" s="19"/>
      <c r="X7" s="66"/>
      <c r="Y7" s="66"/>
      <c r="Z7" s="67"/>
      <c r="AA7" s="66"/>
      <c r="AB7" s="66"/>
      <c r="AC7" s="66"/>
      <c r="AD7" s="66"/>
      <c r="AE7" s="66"/>
      <c r="AF7" s="68"/>
      <c r="AG7" s="69"/>
      <c r="AH7" s="7"/>
      <c r="AI7" s="7"/>
      <c r="AJ7" s="7"/>
      <c r="AK7" s="7"/>
      <c r="AL7" s="16"/>
      <c r="AM7" s="12"/>
      <c r="AN7" s="12"/>
      <c r="AO7" s="12"/>
      <c r="AP7" s="12"/>
      <c r="AQ7" s="12"/>
      <c r="AR7" s="12"/>
      <c r="AS7" s="10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2" t="s">
        <v>13</v>
      </c>
      <c r="C8" s="63"/>
      <c r="D8" s="64"/>
      <c r="E8" s="36">
        <f>SUM(E4:E7)</f>
        <v>6</v>
      </c>
      <c r="F8" s="36">
        <f>SUM(F4:F7)</f>
        <v>0</v>
      </c>
      <c r="G8" s="36">
        <f>SUM(G4:G7)</f>
        <v>2</v>
      </c>
      <c r="H8" s="36">
        <f>SUM(H4:H7)</f>
        <v>0</v>
      </c>
      <c r="I8" s="36">
        <f>SUM(I4:I7)</f>
        <v>9</v>
      </c>
      <c r="J8" s="37">
        <f>PRODUCT(I8/K8)</f>
        <v>0.36</v>
      </c>
      <c r="K8" s="21">
        <f>SUM(K5:K7)</f>
        <v>25</v>
      </c>
      <c r="L8" s="18"/>
      <c r="M8" s="29"/>
      <c r="N8" s="42"/>
      <c r="O8" s="43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SUM(W7:W7)</f>
        <v>0</v>
      </c>
      <c r="X8" s="56" t="s">
        <v>13</v>
      </c>
      <c r="Y8" s="11"/>
      <c r="Z8" s="9"/>
      <c r="AA8" s="36">
        <f>SUM(AA4:AA7)</f>
        <v>7</v>
      </c>
      <c r="AB8" s="36">
        <f>SUM(AB4:AB7)</f>
        <v>0</v>
      </c>
      <c r="AC8" s="36">
        <f>SUM(AC4:AC7)</f>
        <v>3</v>
      </c>
      <c r="AD8" s="36">
        <f>SUM(AD4:AD7)</f>
        <v>15</v>
      </c>
      <c r="AE8" s="36">
        <f>SUM(AE4:AE7)</f>
        <v>44</v>
      </c>
      <c r="AF8" s="37">
        <f>PRODUCT(AE8/AG8)</f>
        <v>0.69841269841269837</v>
      </c>
      <c r="AG8" s="21">
        <f>SUM(AG4:AG7)</f>
        <v>63</v>
      </c>
      <c r="AH8" s="18"/>
      <c r="AI8" s="29"/>
      <c r="AJ8" s="42"/>
      <c r="AK8" s="43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SUM(AS7:AS7)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16</v>
      </c>
      <c r="C10" s="50"/>
      <c r="D10" s="51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23</v>
      </c>
      <c r="Q10" s="17"/>
      <c r="R10" s="17" t="s">
        <v>10</v>
      </c>
      <c r="S10" s="17"/>
      <c r="T10" s="55" t="s">
        <v>28</v>
      </c>
      <c r="U10" s="10"/>
      <c r="V10" s="19"/>
      <c r="W10" s="19"/>
      <c r="X10" s="44"/>
      <c r="Y10" s="44"/>
      <c r="Z10" s="44"/>
      <c r="AA10" s="44"/>
      <c r="AB10" s="44"/>
      <c r="AC10" s="16"/>
      <c r="AD10" s="16"/>
      <c r="AE10" s="16"/>
      <c r="AF10" s="16"/>
      <c r="AG10" s="16"/>
      <c r="AH10" s="16"/>
      <c r="AI10" s="16"/>
      <c r="AJ10" s="16"/>
      <c r="AK10" s="16"/>
      <c r="AM10" s="19"/>
      <c r="AN10" s="44"/>
      <c r="AO10" s="44"/>
      <c r="AP10" s="44"/>
      <c r="AQ10" s="44"/>
      <c r="AR10" s="44"/>
      <c r="AS10" s="4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2" t="s">
        <v>15</v>
      </c>
      <c r="C11" s="3"/>
      <c r="D11" s="53"/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65">
        <v>0</v>
      </c>
      <c r="K11" s="16"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55"/>
      <c r="U11" s="16"/>
      <c r="V11" s="16"/>
      <c r="W11" s="16"/>
      <c r="X11" s="17"/>
      <c r="Y11" s="17"/>
      <c r="Z11" s="17"/>
      <c r="AA11" s="17"/>
      <c r="AB11" s="17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8">
        <f>PRODUCT(E8+Q8)</f>
        <v>6</v>
      </c>
      <c r="F12" s="48">
        <f>PRODUCT(F8+R8)</f>
        <v>0</v>
      </c>
      <c r="G12" s="48">
        <f>PRODUCT(G8+S8)</f>
        <v>2</v>
      </c>
      <c r="H12" s="48">
        <f>PRODUCT(H8+T8)</f>
        <v>0</v>
      </c>
      <c r="I12" s="48">
        <f>PRODUCT(I8+U8)</f>
        <v>9</v>
      </c>
      <c r="J12" s="65">
        <f>PRODUCT(I12/K12)</f>
        <v>0.36</v>
      </c>
      <c r="K12" s="16">
        <f>PRODUCT(K8)</f>
        <v>25</v>
      </c>
      <c r="L12" s="54">
        <f>PRODUCT((F12+G12)/E12)</f>
        <v>0.33333333333333331</v>
      </c>
      <c r="M12" s="54">
        <f>PRODUCT(H12/E12)</f>
        <v>0</v>
      </c>
      <c r="N12" s="54">
        <f>PRODUCT((F12+G12+H12)/E12)</f>
        <v>0.33333333333333331</v>
      </c>
      <c r="O12" s="54">
        <f>PRODUCT(I12/E12)</f>
        <v>1.5</v>
      </c>
      <c r="Q12" s="17"/>
      <c r="R12" s="17"/>
      <c r="S12" s="17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8">
        <f>PRODUCT(AA8+AM8)</f>
        <v>7</v>
      </c>
      <c r="F13" s="48">
        <f>PRODUCT(AB8+AN8)</f>
        <v>0</v>
      </c>
      <c r="G13" s="48">
        <f>PRODUCT(AC8+AO8)</f>
        <v>3</v>
      </c>
      <c r="H13" s="48">
        <f>PRODUCT(AD8+AP8)</f>
        <v>15</v>
      </c>
      <c r="I13" s="48">
        <f>PRODUCT(AE8+AQ8)</f>
        <v>44</v>
      </c>
      <c r="J13" s="65">
        <f>PRODUCT(I13/K13)</f>
        <v>0.69841269841269837</v>
      </c>
      <c r="K13" s="10">
        <f>PRODUCT(AG8+AS8)</f>
        <v>63</v>
      </c>
      <c r="L13" s="54">
        <f>PRODUCT((F13+G13)/E13)</f>
        <v>0.42857142857142855</v>
      </c>
      <c r="M13" s="54">
        <f>PRODUCT(H13/E13)</f>
        <v>2.1428571428571428</v>
      </c>
      <c r="N13" s="54">
        <f>PRODUCT((F13+G13+H13)/E13)</f>
        <v>2.5714285714285716</v>
      </c>
      <c r="O13" s="54">
        <f>PRODUCT(I13/E13)</f>
        <v>6.2857142857142856</v>
      </c>
      <c r="Q13" s="17"/>
      <c r="R13" s="17"/>
      <c r="S13" s="16"/>
      <c r="T13" s="17"/>
      <c r="U13" s="10"/>
      <c r="V13" s="10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5" t="s">
        <v>13</v>
      </c>
      <c r="C14" s="46"/>
      <c r="D14" s="47"/>
      <c r="E14" s="48">
        <f>SUM(E11:E13)</f>
        <v>13</v>
      </c>
      <c r="F14" s="48">
        <f t="shared" ref="F14:I14" si="0">SUM(F11:F13)</f>
        <v>0</v>
      </c>
      <c r="G14" s="48">
        <f t="shared" si="0"/>
        <v>5</v>
      </c>
      <c r="H14" s="48">
        <f t="shared" si="0"/>
        <v>15</v>
      </c>
      <c r="I14" s="48">
        <f t="shared" si="0"/>
        <v>53</v>
      </c>
      <c r="J14" s="65">
        <f>PRODUCT(I14/K14)</f>
        <v>0.60227272727272729</v>
      </c>
      <c r="K14" s="16">
        <f>SUM(K11:K13)</f>
        <v>88</v>
      </c>
      <c r="L14" s="54">
        <f>PRODUCT((F14+G14)/E14)</f>
        <v>0.38461538461538464</v>
      </c>
      <c r="M14" s="54">
        <f>PRODUCT(H14/E14)</f>
        <v>1.1538461538461537</v>
      </c>
      <c r="N14" s="54">
        <f>PRODUCT((F14+G14+H14)/E14)</f>
        <v>1.5384615384615385</v>
      </c>
      <c r="O14" s="54">
        <f>PRODUCT(I14/E14)</f>
        <v>4.0769230769230766</v>
      </c>
      <c r="Q14" s="10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0"/>
      <c r="AI179" s="10"/>
      <c r="AJ179" s="10"/>
      <c r="AK179" s="10"/>
      <c r="AL179" s="10"/>
    </row>
  </sheetData>
  <sortState ref="B6:AR7">
    <sortCondition ref="B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2023-08-17T07:47:25Z</dcterms:modified>
</cp:coreProperties>
</file>